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\1ER TRIMESTRE 2018 (ENERO-MARZO)\FINANCIERO -CONTABLE\"/>
    </mc:Choice>
  </mc:AlternateContent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77" i="1" l="1"/>
  <c r="G57" i="1"/>
  <c r="G52" i="1"/>
  <c r="G48" i="1"/>
  <c r="G39" i="1"/>
  <c r="G30" i="1"/>
  <c r="G26" i="1"/>
  <c r="G12" i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G54" i="1" s="1"/>
  <c r="F53" i="1"/>
  <c r="G53" i="1" s="1"/>
  <c r="F52" i="1"/>
  <c r="F51" i="1"/>
  <c r="G51" i="1" s="1"/>
  <c r="F50" i="1"/>
  <c r="G50" i="1" s="1"/>
  <c r="F48" i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F37" i="1"/>
  <c r="G37" i="1" s="1"/>
  <c r="F36" i="1"/>
  <c r="G36" i="1" s="1"/>
  <c r="F34" i="1"/>
  <c r="G34" i="1" s="1"/>
  <c r="F32" i="1"/>
  <c r="G32" i="1" s="1"/>
  <c r="F31" i="1"/>
  <c r="G31" i="1" s="1"/>
  <c r="F30" i="1"/>
  <c r="F29" i="1"/>
  <c r="G29" i="1" s="1"/>
  <c r="F28" i="1"/>
  <c r="G28" i="1" s="1"/>
  <c r="F26" i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F91" i="1" s="1"/>
  <c r="G91" i="1" s="1"/>
  <c r="C84" i="1"/>
  <c r="F84" i="1" s="1"/>
  <c r="G84" i="1" s="1"/>
  <c r="C78" i="1"/>
  <c r="C72" i="1"/>
  <c r="C63" i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F21" i="1" s="1"/>
  <c r="G21" i="1" s="1"/>
  <c r="C13" i="1"/>
  <c r="C5" i="1"/>
  <c r="F13" i="1" l="1"/>
  <c r="G13" i="1" s="1"/>
  <c r="F72" i="1"/>
  <c r="G72" i="1" s="1"/>
  <c r="F78" i="1"/>
  <c r="G78" i="1" s="1"/>
  <c r="C43" i="1"/>
  <c r="E43" i="1"/>
  <c r="F63" i="1"/>
  <c r="G63" i="1" s="1"/>
  <c r="D43" i="1"/>
  <c r="F55" i="1"/>
  <c r="G55" i="1" s="1"/>
  <c r="F5" i="1"/>
  <c r="G5" i="1" s="1"/>
  <c r="E4" i="1"/>
  <c r="D4" i="1"/>
  <c r="D3" i="1" s="1"/>
  <c r="C4" i="1"/>
  <c r="F43" i="1" l="1"/>
  <c r="G43" i="1" s="1"/>
  <c r="E3" i="1"/>
  <c r="F4" i="1"/>
  <c r="G4" i="1" s="1"/>
  <c r="C3" i="1"/>
  <c r="F3" i="1" s="1"/>
  <c r="G3" i="1" s="1"/>
</calcChain>
</file>

<file path=xl/sharedStrings.xml><?xml version="1.0" encoding="utf-8"?>
<sst xmlns="http://schemas.openxmlformats.org/spreadsheetml/2006/main" count="121" uniqueCount="121">
  <si>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</si>
  <si>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</si>
  <si>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</si>
  <si>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</si>
  <si>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</si>
  <si>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</si>
  <si>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</si>
  <si>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</si>
  <si>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</si>
  <si>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</si>
  <si>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</si>
  <si>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</si>
  <si>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</si>
  <si>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</si>
  <si>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</si>
  <si>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</si>
  <si>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</si>
  <si>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</si>
  <si>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</si>
  <si>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</si>
  <si>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</si>
  <si>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</si>
  <si>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</si>
  <si>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</si>
  <si>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</si>
  <si>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</si>
  <si>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</si>
  <si>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</si>
  <si>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</si>
  <si>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</si>
  <si>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</si>
  <si>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</si>
  <si>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</si>
  <si>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</si>
  <si>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</si>
  <si>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</si>
  <si>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</si>
  <si>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</si>
  <si>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</si>
  <si>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</si>
  <si>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</si>
  <si>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</si>
  <si>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</si>
  <si>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</si>
  <si>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</si>
  <si>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</si>
  <si>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</si>
  <si>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</si>
  <si>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</si>
  <si>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</si>
  <si>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</si>
  <si>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</si>
  <si>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</si>
  <si>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</si>
  <si>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</si>
  <si>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</si>
  <si>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</si>
  <si>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</si>
  <si>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</si>
  <si>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</si>
  <si>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</si>
  <si>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</si>
  <si>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</si>
  <si>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</si>
  <si>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</si>
  <si>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</si>
  <si>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</si>
  <si>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</si>
  <si>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</si>
  <si>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</si>
  <si>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</si>
  <si>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</si>
  <si>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</si>
  <si>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</si>
  <si>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</si>
  <si>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</si>
  <si>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</si>
  <si>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</si>
  <si>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</si>
  <si>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</si>
  <si>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</si>
  <si>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</si>
  <si>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</si>
  <si>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</si>
  <si>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</si>
  <si>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</si>
  <si>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</si>
  <si>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</si>
  <si>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</si>
  <si>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</si>
  <si>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</si>
  <si>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</si>
  <si>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</si>
  <si>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</si>
  <si>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</si>
  <si>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</si>
  <si>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</si>
  <si>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</si>
  <si>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</si>
  <si>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</si>
  <si>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</si>
  <si>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</si>
  <si>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</si>
  <si>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</si>
  <si>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</si>
  <si>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</si>
  <si>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</si>
  <si>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</si>
  <si>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</si>
  <si>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</si>
  <si>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</si>
  <si>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</si>
  <si>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</si>
  <si>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</si>
  <si>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</si>
  <si>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</si>
  <si>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</si>
  <si>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</si>
  <si>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</si>
  <si>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JUNTA MUNICIPAL DE AGUA POTABLE Y ALCANTARILLADO DE SAN FELIPE, GTO.
DEL 1 DE ENERO AL 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</si>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</sst>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99" activePane="bottomLeft" state="frozen"/>
      <selection pane="bottomLeft" activeCell="B116" sqref="B116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119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111</v>
      </c>
      <c r="E2" s="24" t="s">
        <v>112</v>
      </c>
      <c r="F2" s="24" t="s">
        <v>113</v>
      </c>
      <c r="G2" s="24" t="s">
        <v>114</v>
      </c>
    </row>
    <row r="3" spans="1:7" x14ac:dyDescent="0.2">
      <c r="A3" s="1">
        <v>1000</v>
      </c>
      <c r="B3" s="2" t="s">
        <v>3</v>
      </c>
      <c r="C3" s="3">
        <f>SUM(C4+C43)</f>
        <v>66465890.030000001</v>
      </c>
      <c r="D3" s="3">
        <f>SUM(D4+D43)</f>
        <v>19096931.049999997</v>
      </c>
      <c r="E3" s="3">
        <f>SUM(E4+E43)</f>
        <v>15076077.510000002</v>
      </c>
      <c r="F3" s="3">
        <f>C3+D3-E3</f>
        <v>70486743.569999993</v>
      </c>
      <c r="G3" s="4">
        <f>F3-C3</f>
        <v>4020853.5399999917</v>
      </c>
    </row>
    <row r="4" spans="1:7" x14ac:dyDescent="0.2">
      <c r="A4" s="5">
        <v>1100</v>
      </c>
      <c r="B4" s="6" t="s">
        <v>4</v>
      </c>
      <c r="C4" s="7">
        <f>SUM(C5+C13+C21+C27+C33+C35+C38)</f>
        <v>39535902.280000001</v>
      </c>
      <c r="D4" s="7">
        <f>SUM(D5+D13+D21+D27+D33+D35+D38)</f>
        <v>18398496.669999998</v>
      </c>
      <c r="E4" s="7">
        <f>SUM(E5+E13+E21+E27+E33+E35+E38)</f>
        <v>15076077.510000002</v>
      </c>
      <c r="F4" s="7">
        <f t="shared" ref="F4:F67" si="0">C4+D4-E4</f>
        <v>42858321.439999998</v>
      </c>
      <c r="G4" s="8">
        <f t="shared" ref="G4:G67" si="1">F4-C4</f>
        <v>3322419.1599999964</v>
      </c>
    </row>
    <row r="5" spans="1:7" x14ac:dyDescent="0.2">
      <c r="A5" s="5">
        <v>1110</v>
      </c>
      <c r="B5" s="6" t="s">
        <v>5</v>
      </c>
      <c r="C5" s="7">
        <f>SUM(C6:C12)</f>
        <v>16122910.199999999</v>
      </c>
      <c r="D5" s="7">
        <f>SUM(D6:D12)</f>
        <v>9816483.8099999987</v>
      </c>
      <c r="E5" s="7">
        <f>SUM(E6:E12)</f>
        <v>6495225.4699999997</v>
      </c>
      <c r="F5" s="7">
        <f t="shared" si="0"/>
        <v>19444168.539999999</v>
      </c>
      <c r="G5" s="8">
        <f t="shared" si="1"/>
        <v>3321258.34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15097524.699999999</v>
      </c>
      <c r="D8" s="10">
        <v>9810237.6199999992</v>
      </c>
      <c r="E8" s="10">
        <v>6495225.4699999997</v>
      </c>
      <c r="F8" s="10">
        <f t="shared" si="0"/>
        <v>18412536.850000001</v>
      </c>
      <c r="G8" s="11">
        <f t="shared" si="1"/>
        <v>3315012.1500000022</v>
      </c>
    </row>
    <row r="9" spans="1:7" x14ac:dyDescent="0.2">
      <c r="A9" s="9">
        <v>1114</v>
      </c>
      <c r="B9" s="26" t="s">
        <v>9</v>
      </c>
      <c r="C9" s="10">
        <v>1025385.5</v>
      </c>
      <c r="D9" s="10">
        <v>6246.19</v>
      </c>
      <c r="E9" s="10">
        <v>0</v>
      </c>
      <c r="F9" s="10">
        <f t="shared" si="0"/>
        <v>1031631.69</v>
      </c>
      <c r="G9" s="11">
        <f t="shared" si="1"/>
        <v>6246.1899999999441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22147282.02</v>
      </c>
      <c r="D13" s="7">
        <f>SUM(D14:D20)</f>
        <v>8310629.3399999999</v>
      </c>
      <c r="E13" s="7">
        <f>SUM(E14:E20)</f>
        <v>7948051.7600000007</v>
      </c>
      <c r="F13" s="7">
        <f t="shared" si="0"/>
        <v>22509859.599999998</v>
      </c>
      <c r="G13" s="8">
        <f t="shared" si="1"/>
        <v>362577.57999999821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5044.92</v>
      </c>
      <c r="D15" s="10">
        <v>3210.58</v>
      </c>
      <c r="E15" s="10">
        <v>4054.82</v>
      </c>
      <c r="F15" s="10">
        <f t="shared" si="0"/>
        <v>4200.68</v>
      </c>
      <c r="G15" s="11">
        <f t="shared" si="1"/>
        <v>-844.23999999999978</v>
      </c>
    </row>
    <row r="16" spans="1:7" x14ac:dyDescent="0.2">
      <c r="A16" s="9">
        <v>1123</v>
      </c>
      <c r="B16" s="26" t="s">
        <v>15</v>
      </c>
      <c r="C16" s="10">
        <v>48082.559999999998</v>
      </c>
      <c r="D16" s="10">
        <v>176110.77</v>
      </c>
      <c r="E16" s="10">
        <v>178558.21</v>
      </c>
      <c r="F16" s="10">
        <f t="shared" si="0"/>
        <v>45635.119999999995</v>
      </c>
      <c r="G16" s="11">
        <f t="shared" si="1"/>
        <v>-2447.4400000000023</v>
      </c>
    </row>
    <row r="17" spans="1:7" x14ac:dyDescent="0.2">
      <c r="A17" s="9">
        <v>1124</v>
      </c>
      <c r="B17" s="26" t="s">
        <v>16</v>
      </c>
      <c r="C17" s="10">
        <v>11577206.939999999</v>
      </c>
      <c r="D17" s="10">
        <v>355067.87</v>
      </c>
      <c r="E17" s="10">
        <v>321856.83</v>
      </c>
      <c r="F17" s="10">
        <f t="shared" si="0"/>
        <v>11610417.979999999</v>
      </c>
      <c r="G17" s="11">
        <f t="shared" si="1"/>
        <v>33211.039999999106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25000</v>
      </c>
      <c r="E18" s="10">
        <v>0</v>
      </c>
      <c r="F18" s="10">
        <f t="shared" si="0"/>
        <v>25000</v>
      </c>
      <c r="G18" s="11">
        <f t="shared" si="1"/>
        <v>25000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10516947.6</v>
      </c>
      <c r="D20" s="10">
        <v>7751240.1200000001</v>
      </c>
      <c r="E20" s="10">
        <v>7443581.9000000004</v>
      </c>
      <c r="F20" s="10">
        <f t="shared" si="0"/>
        <v>10824605.819999998</v>
      </c>
      <c r="G20" s="11">
        <f t="shared" si="1"/>
        <v>307658.21999999881</v>
      </c>
    </row>
    <row r="21" spans="1:7" x14ac:dyDescent="0.2">
      <c r="A21" s="5">
        <v>1130</v>
      </c>
      <c r="B21" s="27" t="s">
        <v>19</v>
      </c>
      <c r="C21" s="7">
        <f>SUM(C22:C26)</f>
        <v>209999.56</v>
      </c>
      <c r="D21" s="7">
        <f>SUM(D22:D26)</f>
        <v>0</v>
      </c>
      <c r="E21" s="7">
        <f>SUM(E22:E26)</f>
        <v>209999.56</v>
      </c>
      <c r="F21" s="7">
        <f t="shared" si="0"/>
        <v>0</v>
      </c>
      <c r="G21" s="8">
        <f t="shared" si="1"/>
        <v>-209999.56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209999.56</v>
      </c>
      <c r="D25" s="10">
        <v>0</v>
      </c>
      <c r="E25" s="10">
        <v>209999.56</v>
      </c>
      <c r="F25" s="10">
        <f t="shared" si="0"/>
        <v>0</v>
      </c>
      <c r="G25" s="11">
        <f t="shared" si="1"/>
        <v>-209999.56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1055710.5</v>
      </c>
      <c r="D33" s="7">
        <f>SUM(D34)</f>
        <v>271383.52</v>
      </c>
      <c r="E33" s="7">
        <f>SUM(E34)</f>
        <v>422800.72</v>
      </c>
      <c r="F33" s="7">
        <f t="shared" si="0"/>
        <v>904293.3</v>
      </c>
      <c r="G33" s="8">
        <f t="shared" si="1"/>
        <v>-151417.19999999995</v>
      </c>
    </row>
    <row r="34" spans="1:7" x14ac:dyDescent="0.2">
      <c r="A34" s="9">
        <v>1151</v>
      </c>
      <c r="B34" s="26" t="s">
        <v>32</v>
      </c>
      <c r="C34" s="13">
        <v>1055710.5</v>
      </c>
      <c r="D34" s="13">
        <v>271383.52</v>
      </c>
      <c r="E34" s="13">
        <v>422800.72</v>
      </c>
      <c r="F34" s="13">
        <f t="shared" si="0"/>
        <v>904293.3</v>
      </c>
      <c r="G34" s="12">
        <f t="shared" si="1"/>
        <v>-151417.19999999995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26929987.749999996</v>
      </c>
      <c r="D43" s="7">
        <f>SUM(D44+D49+D55+D63+D72+D78+D84+D91+D97)</f>
        <v>698434.38</v>
      </c>
      <c r="E43" s="7">
        <f>SUM(E44+E49+E55+E63+E72+E78+E84+E91+E97)</f>
        <v>0</v>
      </c>
      <c r="F43" s="7">
        <f t="shared" si="0"/>
        <v>27628422.129999995</v>
      </c>
      <c r="G43" s="8">
        <f t="shared" si="1"/>
        <v>698434.37999999896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23619723.52</v>
      </c>
      <c r="D55" s="14">
        <f>SUM(D56:D62)</f>
        <v>698434.38</v>
      </c>
      <c r="E55" s="14">
        <f>SUM(E56:E62)</f>
        <v>0</v>
      </c>
      <c r="F55" s="14">
        <f t="shared" si="0"/>
        <v>24318157.899999999</v>
      </c>
      <c r="G55" s="15">
        <f t="shared" si="1"/>
        <v>698434.37999999896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2602148.98</v>
      </c>
      <c r="D58" s="10">
        <v>0</v>
      </c>
      <c r="E58" s="10">
        <v>0</v>
      </c>
      <c r="F58" s="10">
        <f t="shared" si="0"/>
        <v>2602148.98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21017574.539999999</v>
      </c>
      <c r="D60" s="10">
        <v>698434.38</v>
      </c>
      <c r="E60" s="10">
        <v>0</v>
      </c>
      <c r="F60" s="10">
        <f t="shared" si="0"/>
        <v>21716008.919999998</v>
      </c>
      <c r="G60" s="11">
        <f t="shared" si="1"/>
        <v>698434.37999999896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4074409.5600000005</v>
      </c>
      <c r="D63" s="7">
        <f>SUM(D64:D71)</f>
        <v>0</v>
      </c>
      <c r="E63" s="7">
        <f>SUM(E64:E71)</f>
        <v>0</v>
      </c>
      <c r="F63" s="7">
        <f t="shared" si="0"/>
        <v>4074409.5600000005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1463037.07</v>
      </c>
      <c r="D64" s="10">
        <v>0</v>
      </c>
      <c r="E64" s="10">
        <v>0</v>
      </c>
      <c r="F64" s="10">
        <f t="shared" si="0"/>
        <v>1463037.07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17474.14</v>
      </c>
      <c r="D65" s="10">
        <v>0</v>
      </c>
      <c r="E65" s="10">
        <v>0</v>
      </c>
      <c r="F65" s="10">
        <f t="shared" si="0"/>
        <v>17474.14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1043327.91</v>
      </c>
      <c r="D67" s="10">
        <v>0</v>
      </c>
      <c r="E67" s="10">
        <v>0</v>
      </c>
      <c r="F67" s="10">
        <f t="shared" si="0"/>
        <v>1043327.91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94451.72</v>
      </c>
      <c r="D68" s="10">
        <v>0</v>
      </c>
      <c r="E68" s="10">
        <v>0</v>
      </c>
      <c r="F68" s="10">
        <f t="shared" ref="F68:F100" si="2">C68+D68-E68</f>
        <v>94451.72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1456118.72</v>
      </c>
      <c r="D69" s="10">
        <v>0</v>
      </c>
      <c r="E69" s="10">
        <v>0</v>
      </c>
      <c r="F69" s="10">
        <f t="shared" si="2"/>
        <v>1456118.72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346662.24</v>
      </c>
      <c r="D72" s="7">
        <f>SUM(D73:D77)</f>
        <v>0</v>
      </c>
      <c r="E72" s="7">
        <f>SUM(E73:E77)</f>
        <v>0</v>
      </c>
      <c r="F72" s="7">
        <f t="shared" si="2"/>
        <v>346662.24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346662.24</v>
      </c>
      <c r="D73" s="10">
        <v>0</v>
      </c>
      <c r="E73" s="10">
        <v>0</v>
      </c>
      <c r="F73" s="10">
        <f t="shared" si="2"/>
        <v>346662.24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-1110807.57</v>
      </c>
      <c r="D78" s="7">
        <f>SUM(D79:D83)</f>
        <v>0</v>
      </c>
      <c r="E78" s="7">
        <f>SUM(E79:E83)</f>
        <v>0</v>
      </c>
      <c r="F78" s="7">
        <f t="shared" si="2"/>
        <v>-1110807.57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-1439.21</v>
      </c>
      <c r="D79" s="13">
        <v>0</v>
      </c>
      <c r="E79" s="13">
        <v>0</v>
      </c>
      <c r="F79" s="13">
        <f t="shared" si="2"/>
        <v>-1439.21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-1042101.18</v>
      </c>
      <c r="D81" s="13">
        <v>0</v>
      </c>
      <c r="E81" s="13">
        <v>0</v>
      </c>
      <c r="F81" s="13">
        <f t="shared" si="2"/>
        <v>-1042101.18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-67267.179999999993</v>
      </c>
      <c r="D83" s="13">
        <v>0</v>
      </c>
      <c r="E83" s="13">
        <v>0</v>
      </c>
      <c r="F83" s="13">
        <f t="shared" si="2"/>
        <v>-67267.179999999993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120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/>
      <c r="C106" s="34"/>
      <c r="D106" s="36"/>
    </row>
    <row r="107" spans="1:7" x14ac:dyDescent="0.2">
      <c r="A107" s="34"/>
      <c r="B107" s="37"/>
      <c r="C107" s="38"/>
      <c r="D107" s="37"/>
    </row>
  </sheetData>
  <sheetProtection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110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115</v>
      </c>
    </row>
    <row r="6" spans="1:1" ht="11.25" customHeight="1" x14ac:dyDescent="0.2">
      <c r="A6" s="20" t="s">
        <v>116</v>
      </c>
    </row>
    <row r="7" spans="1:1" x14ac:dyDescent="0.2">
      <c r="A7" s="20" t="s">
        <v>117</v>
      </c>
    </row>
    <row r="8" spans="1:1" x14ac:dyDescent="0.2">
      <c r="A8" s="20" t="s">
        <v>118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2014-02-09T04:04:15Z</dcterms:created>
  <dcterms:modified xsi:type="dcterms:W3CDTF">2018-05-15T16:44:36Z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